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tkort/Downloads/"/>
    </mc:Choice>
  </mc:AlternateContent>
  <xr:revisionPtr revIDLastSave="0" documentId="8_{8D9D0A30-B239-DC46-AA48-7F4608890333}" xr6:coauthVersionLast="47" xr6:coauthVersionMax="47" xr10:uidLastSave="{00000000-0000-0000-0000-000000000000}"/>
  <bookViews>
    <workbookView xWindow="1740" yWindow="1000" windowWidth="53420" windowHeight="26500" xr2:uid="{00000000-000D-0000-FFFF-FFFF00000000}"/>
  </bookViews>
  <sheets>
    <sheet name="Berekening" sheetId="1" r:id="rId1"/>
  </sheets>
  <definedNames>
    <definedName name="DirectUrl">Berekening!$A$87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F4" i="1"/>
  <c r="F34" i="1"/>
  <c r="F5" i="1" l="1"/>
  <c r="F6" i="1"/>
  <c r="F41" i="1"/>
  <c r="F17" i="1"/>
  <c r="F71" i="1"/>
  <c r="F68" i="1"/>
  <c r="F55" i="1"/>
  <c r="F54" i="1"/>
  <c r="F53" i="1"/>
  <c r="F52" i="1"/>
  <c r="F51" i="1"/>
  <c r="F28" i="1"/>
  <c r="F29" i="1"/>
  <c r="F30" i="1"/>
  <c r="F74" i="1"/>
  <c r="F47" i="1"/>
  <c r="F46" i="1"/>
  <c r="F45" i="1"/>
  <c r="F44" i="1"/>
  <c r="F43" i="1"/>
  <c r="F42" i="1"/>
  <c r="F40" i="1"/>
  <c r="F39" i="1"/>
  <c r="F38" i="1"/>
  <c r="F37" i="1"/>
  <c r="F22" i="1"/>
  <c r="F23" i="1"/>
  <c r="F20" i="1"/>
  <c r="F16" i="1"/>
  <c r="F14" i="1"/>
  <c r="F61" i="1" l="1"/>
  <c r="F65" i="1"/>
  <c r="F66" i="1"/>
  <c r="F67" i="1"/>
  <c r="F69" i="1"/>
  <c r="F72" i="1"/>
  <c r="F73" i="1"/>
  <c r="F26" i="1"/>
  <c r="F33" i="1"/>
  <c r="F32" i="1"/>
  <c r="F31" i="1"/>
  <c r="F27" i="1"/>
  <c r="F25" i="1"/>
  <c r="F50" i="1"/>
  <c r="F49" i="1"/>
  <c r="F19" i="1"/>
  <c r="F21" i="1"/>
  <c r="F9" i="1" l="1"/>
  <c r="F63" i="1" l="1"/>
  <c r="F64" i="1"/>
  <c r="F62" i="1"/>
  <c r="F10" i="1" l="1"/>
  <c r="F57" i="1" l="1"/>
  <c r="F82" i="1" l="1"/>
  <c r="F81" i="1" l="1"/>
  <c r="F59" i="1"/>
  <c r="F58" i="1"/>
  <c r="F56" i="1"/>
  <c r="F18" i="1"/>
  <c r="F15" i="1"/>
  <c r="F13" i="1"/>
  <c r="F8" i="1"/>
  <c r="F7" i="1"/>
  <c r="F83" i="1"/>
  <c r="F85" i="1" l="1"/>
  <c r="C96" i="1" s="1"/>
  <c r="C97" i="1" s="1"/>
  <c r="F86" i="1" l="1"/>
  <c r="E90" i="1" l="1"/>
  <c r="A87" i="1"/>
</calcChain>
</file>

<file path=xl/sharedStrings.xml><?xml version="1.0" encoding="utf-8"?>
<sst xmlns="http://schemas.openxmlformats.org/spreadsheetml/2006/main" count="226" uniqueCount="81">
  <si>
    <t>Soort gebruik</t>
  </si>
  <si>
    <t>Aantal</t>
  </si>
  <si>
    <t>Eenheid</t>
  </si>
  <si>
    <t>CO2-emissiefactor</t>
  </si>
  <si>
    <t xml:space="preserve">Ton CO2 </t>
  </si>
  <si>
    <t>Energieverbruik gebouwen/processen</t>
  </si>
  <si>
    <t>Aardgas</t>
  </si>
  <si>
    <t>[m³]</t>
  </si>
  <si>
    <t>[kg CO2/m³]</t>
  </si>
  <si>
    <t xml:space="preserve">Diesel </t>
  </si>
  <si>
    <t>[l]</t>
  </si>
  <si>
    <t>[kg CO2/l]</t>
  </si>
  <si>
    <t>Biodiesel (HVO)</t>
  </si>
  <si>
    <t>Grijze stroom</t>
  </si>
  <si>
    <t>[kWh]</t>
  </si>
  <si>
    <t>[kg CO2/kWh]</t>
  </si>
  <si>
    <t>Elektriciteit (groen)</t>
  </si>
  <si>
    <t>Propaan</t>
  </si>
  <si>
    <t>Biomassa</t>
  </si>
  <si>
    <t>Zakelijk verkeer</t>
  </si>
  <si>
    <t>Auto</t>
  </si>
  <si>
    <t>Benzine</t>
  </si>
  <si>
    <t>[voertuig km]</t>
  </si>
  <si>
    <t>[kg CO2/pkm]</t>
  </si>
  <si>
    <t>Benzine (hybride)</t>
  </si>
  <si>
    <t>Diesel</t>
  </si>
  <si>
    <t>Diesel (hybride)</t>
  </si>
  <si>
    <t>LPG</t>
  </si>
  <si>
    <t>Aardgas / CNG (middel)</t>
  </si>
  <si>
    <t>Waterstof (grijze stroom)</t>
  </si>
  <si>
    <t>Waterstof (groene stroom)</t>
  </si>
  <si>
    <t>Elektrisch (grijze stroom)</t>
  </si>
  <si>
    <t>Elektrisch (stroom mix)</t>
  </si>
  <si>
    <t>Elektrisch (groene stroom)</t>
  </si>
  <si>
    <t>Fiets, Bus, en Trein</t>
  </si>
  <si>
    <t>Fiets (elektrisch; grijze stroom)</t>
  </si>
  <si>
    <t>Minibus (benzine)</t>
  </si>
  <si>
    <t>Openbaar busvervoer (onbekend)</t>
  </si>
  <si>
    <t>[reizigers km]</t>
  </si>
  <si>
    <t>Openbaar busvervoer diesel</t>
  </si>
  <si>
    <t>Openbaar busvervoer groengas</t>
  </si>
  <si>
    <t>Openbaar busvervoer waterstof (grijs)</t>
  </si>
  <si>
    <t>Openbaar busvervoer electrisch (groen)</t>
  </si>
  <si>
    <t>Openbaar treinvervoer NS</t>
  </si>
  <si>
    <t>Openbaar treinvervoer int'l</t>
  </si>
  <si>
    <t>Touringcar (diesel)</t>
  </si>
  <si>
    <t>Woon-werk verkeer</t>
  </si>
  <si>
    <t>Fiets (electrisch)</t>
  </si>
  <si>
    <t>Ferry</t>
  </si>
  <si>
    <t>Goederentransport</t>
  </si>
  <si>
    <t>Bulk/stuk bestelauto &gt; 2 ton</t>
  </si>
  <si>
    <t>[ton km] *</t>
  </si>
  <si>
    <t>[kg CO2/ptonkm]</t>
  </si>
  <si>
    <t>Bulk/stuk vrachtwagen &lt; 10 ton</t>
  </si>
  <si>
    <t>Bulk/stuk vrachtwagen 10-20 ton</t>
  </si>
  <si>
    <t>Bulk/stuk vrachtwagen &gt; 20 ton + aanh.</t>
  </si>
  <si>
    <t>Bulk/stuk trein Diesel</t>
  </si>
  <si>
    <t>Bulk/stuk binnenvaart (middel)</t>
  </si>
  <si>
    <t>Bulk/stuk zeevaart (middel)</t>
  </si>
  <si>
    <t>Bulk/stuk luchtvaart (lange afstand)</t>
  </si>
  <si>
    <t>Container vrachtwagen &gt; 20 ton</t>
  </si>
  <si>
    <t>Container vrachtwagen &gt; 20 ton + aanh.</t>
  </si>
  <si>
    <t>Container vrachtwagen LZV</t>
  </si>
  <si>
    <t>Container trein diesel</t>
  </si>
  <si>
    <t>Container binnenvaart (middel 208 TUE)</t>
  </si>
  <si>
    <t>Container zeevaart (middel 10,000 TUE)</t>
  </si>
  <si>
    <t xml:space="preserve">* Een tonkilometer is 1 ton goederen dat 1 km in een transportmiddel aflegt. De CO2-emissie is het aantal tonkilometers x de CO2-emissiefactor. </t>
  </si>
  <si>
    <t>Vliegen vertrek NW EU</t>
  </si>
  <si>
    <t>Bestemming</t>
  </si>
  <si>
    <t>Bereken de uitstoot van jouw vlucht met onze online CO2 calculator</t>
  </si>
  <si>
    <t>Vliegreizen reizigers regionaal</t>
  </si>
  <si>
    <t>[kg CO2/km]</t>
  </si>
  <si>
    <t>Vliegreizen reizigers continentaal</t>
  </si>
  <si>
    <t>Vliegreizen reizigers intercontinentaal</t>
  </si>
  <si>
    <t>Totaal</t>
  </si>
  <si>
    <t>ton CO2</t>
  </si>
  <si>
    <t>Base URL</t>
  </si>
  <si>
    <t>Page</t>
  </si>
  <si>
    <t>https://beta.woodyou.care</t>
  </si>
  <si>
    <t>URL</t>
  </si>
  <si>
    <t>DEBUG: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</si>
</sst>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&quot;€&quot;\ #,##0.00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b/>
      <sz val="15"/>
      <color theme="0"/>
      <name val="Qanelas-Regular"/>
    </font>
    <font>
      <b/>
      <sz val="13"/>
      <color theme="0"/>
      <name val="Qanelas-Regular"/>
    </font>
    <font>
      <b/>
      <sz val="13"/>
      <color theme="3"/>
      <name val="Qanelas-Regular"/>
    </font>
    <font>
      <sz val="11"/>
      <color theme="1"/>
      <name val="Qanelas-Regular"/>
    </font>
    <font>
      <b/>
      <sz val="12"/>
      <color theme="1"/>
      <name val="Qanelas-Regular"/>
    </font>
    <font>
      <b/>
      <sz val="12"/>
      <color rgb="FF97BF0D"/>
      <name val="Qanelas-Regular"/>
    </font>
    <font>
      <b/>
      <i/>
      <sz val="11"/>
      <color theme="0"/>
      <name val="Qanelas-Regular"/>
    </font>
    <font>
      <b/>
      <sz val="11"/>
      <color theme="3"/>
      <name val="Qanelas-Regular"/>
    </font>
    <font>
      <b/>
      <sz val="11"/>
      <color theme="1"/>
      <name val="Qanelas-Regular"/>
    </font>
    <font>
      <sz val="8"/>
      <color theme="1"/>
      <name val="Qanelas-Regular"/>
    </font>
    <font>
      <sz val="10"/>
      <color theme="1"/>
      <name val="Qanelas-Regular"/>
    </font>
    <font>
      <sz val="12"/>
      <color theme="1"/>
      <name val="Qanelas-Regular"/>
    </font>
    <font>
      <sz val="10"/>
      <name val="Qanelas-Regular"/>
    </font>
    <font>
      <b/>
      <sz val="10"/>
      <name val="Qanelas-Regular"/>
    </font>
    <font>
      <sz val="12"/>
      <color rgb="FF97BF0D"/>
      <name val="Qanelas-Regular"/>
    </font>
    <font>
      <b/>
      <sz val="11"/>
      <color theme="0"/>
      <name val="Qanelas-Regular"/>
    </font>
    <font>
      <b/>
      <u/>
      <sz val="11"/>
      <color theme="0"/>
      <name val="Qanelas-Regular"/>
    </font>
    <font>
      <b/>
      <sz val="14"/>
      <color theme="0"/>
      <name val="Qanelas-Regular"/>
    </font>
    <font>
      <sz val="14"/>
      <color theme="0"/>
      <name val="Qanelas-Regular"/>
    </font>
    <font>
      <b/>
      <sz val="10"/>
      <color rgb="FFFF0000"/>
      <name val="Qanelas-Regular"/>
    </font>
    <font>
      <sz val="11"/>
      <color theme="0"/>
      <name val="Qanelas-Regular"/>
    </font>
    <font>
      <sz val="10"/>
      <color theme="0"/>
      <name val="Qanelas-Regular"/>
    </font>
    <font>
      <b/>
      <sz val="10"/>
      <color theme="0"/>
      <name val="Arial"/>
      <family val="2"/>
    </font>
    <font>
      <sz val="12"/>
      <color theme="0"/>
      <name val="Qanelas-Regular"/>
    </font>
    <font>
      <u/>
      <sz val="12"/>
      <color theme="0"/>
      <name val="Arial"/>
      <family val="2"/>
    </font>
    <font>
      <b/>
      <sz val="12"/>
      <color theme="0"/>
      <name val="Qanelas-Regular"/>
    </font>
    <font>
      <sz val="10"/>
      <name val="Arial"/>
      <family val="2"/>
    </font>
    <font>
      <sz val="11"/>
      <color theme="1" tint="4.9989318521683403E-2"/>
      <name val="Qanelas-Regular"/>
    </font>
    <font>
      <b/>
      <sz val="13"/>
      <color theme="1" tint="4.9989318521683403E-2"/>
      <name val="Qanelas-Regular"/>
    </font>
    <font>
      <b/>
      <sz val="11"/>
      <color theme="1" tint="4.9989318521683403E-2"/>
      <name val="Qanelas-Regula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50AC76"/>
        <bgColor indexed="64"/>
      </patternFill>
    </fill>
    <fill>
      <patternFill patternType="solid">
        <fgColor rgb="FF3C413F"/>
        <bgColor indexed="64"/>
      </patternFill>
    </fill>
    <fill>
      <patternFill patternType="solid">
        <fgColor rgb="FF166946"/>
        <bgColor indexed="60"/>
      </patternFill>
    </fill>
    <fill>
      <patternFill patternType="solid">
        <fgColor rgb="FF50AC76"/>
        <bgColor indexed="34"/>
      </patternFill>
    </fill>
    <fill>
      <patternFill patternType="solid">
        <fgColor rgb="FF50AC76"/>
        <bgColor indexed="39"/>
      </patternFill>
    </fill>
    <fill>
      <patternFill patternType="solid">
        <fgColor rgb="FF16694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499984740745262"/>
      </left>
      <right style="thin">
        <color theme="4" tint="0.499984740745262"/>
      </right>
      <top/>
      <bottom/>
      <diagonal/>
    </border>
    <border>
      <left/>
      <right style="thin">
        <color theme="4" tint="0.499984740745262"/>
      </right>
      <top/>
      <bottom/>
      <diagonal/>
    </border>
    <border>
      <left style="thin">
        <color rgb="FFC9C3C3"/>
      </left>
      <right style="thin">
        <color rgb="FFC9C3C3"/>
      </right>
      <top style="thin">
        <color rgb="FFC9C3C3"/>
      </top>
      <bottom style="thin">
        <color rgb="FFC9C3C3"/>
      </bottom>
      <diagonal/>
    </border>
    <border>
      <left/>
      <right style="thin">
        <color rgb="FFC9C3C3"/>
      </right>
      <top/>
      <bottom/>
      <diagonal/>
    </border>
    <border>
      <left/>
      <right style="thin">
        <color rgb="FFC9C3C3"/>
      </right>
      <top style="thin">
        <color rgb="FFC9C3C3"/>
      </top>
      <bottom/>
      <diagonal/>
    </border>
    <border>
      <left style="thin">
        <color rgb="FFC9C3C3"/>
      </left>
      <right/>
      <top style="thin">
        <color rgb="FFC9C3C3"/>
      </top>
      <bottom/>
      <diagonal/>
    </border>
    <border>
      <left style="thin">
        <color rgb="FFC9C3C3"/>
      </left>
      <right/>
      <top/>
      <bottom/>
      <diagonal/>
    </border>
    <border>
      <left style="thin">
        <color theme="4" tint="0.79998168889431442"/>
      </left>
      <right/>
      <top/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</cellStyleXfs>
  <cellXfs count="77">
    <xf numFmtId="0" fontId="0" fillId="0" borderId="0" xfId="0"/>
    <xf numFmtId="0" fontId="10" fillId="7" borderId="7" xfId="2" applyFont="1" applyFill="1" applyBorder="1"/>
    <xf numFmtId="2" fontId="11" fillId="7" borderId="7" xfId="2" applyNumberFormat="1" applyFont="1" applyFill="1" applyBorder="1"/>
    <xf numFmtId="0" fontId="10" fillId="8" borderId="7" xfId="1" applyFont="1" applyFill="1" applyBorder="1"/>
    <xf numFmtId="0" fontId="16" fillId="5" borderId="10" xfId="0" applyFont="1" applyFill="1" applyBorder="1"/>
    <xf numFmtId="0" fontId="17" fillId="5" borderId="0" xfId="0" applyFont="1" applyFill="1"/>
    <xf numFmtId="2" fontId="18" fillId="5" borderId="9" xfId="0" applyNumberFormat="1" applyFont="1" applyFill="1" applyBorder="1"/>
    <xf numFmtId="0" fontId="7" fillId="11" borderId="4" xfId="4" applyFont="1" applyFill="1" applyBorder="1" applyAlignment="1">
      <alignment textRotation="45" wrapText="1"/>
    </xf>
    <xf numFmtId="0" fontId="8" fillId="9" borderId="8" xfId="5" applyFont="1" applyFill="1" applyBorder="1" applyAlignment="1">
      <alignment wrapText="1"/>
    </xf>
    <xf numFmtId="0" fontId="9" fillId="9" borderId="6" xfId="5" applyFont="1" applyFill="1" applyBorder="1"/>
    <xf numFmtId="0" fontId="9" fillId="9" borderId="5" xfId="5" applyFont="1" applyFill="1" applyBorder="1"/>
    <xf numFmtId="2" fontId="9" fillId="9" borderId="5" xfId="5" applyNumberFormat="1" applyFont="1" applyFill="1" applyBorder="1"/>
    <xf numFmtId="0" fontId="8" fillId="12" borderId="0" xfId="5" applyFont="1" applyFill="1" applyBorder="1"/>
    <xf numFmtId="0" fontId="9" fillId="13" borderId="0" xfId="5" applyFont="1" applyFill="1" applyBorder="1"/>
    <xf numFmtId="2" fontId="12" fillId="13" borderId="0" xfId="5" applyNumberFormat="1" applyFont="1" applyFill="1" applyBorder="1"/>
    <xf numFmtId="0" fontId="13" fillId="12" borderId="0" xfId="6" applyFont="1" applyFill="1" applyBorder="1"/>
    <xf numFmtId="0" fontId="14" fillId="13" borderId="0" xfId="6" applyFont="1" applyFill="1" applyBorder="1" applyAlignment="1">
      <alignment wrapText="1"/>
    </xf>
    <xf numFmtId="2" fontId="12" fillId="13" borderId="0" xfId="6" applyNumberFormat="1" applyFont="1" applyFill="1" applyBorder="1" applyAlignment="1">
      <alignment wrapText="1"/>
    </xf>
    <xf numFmtId="0" fontId="15" fillId="13" borderId="0" xfId="6" applyFont="1" applyFill="1" applyBorder="1" applyAlignment="1">
      <alignment wrapText="1"/>
    </xf>
    <xf numFmtId="2" fontId="7" fillId="11" borderId="12" xfId="4" applyNumberFormat="1" applyFont="1" applyFill="1" applyBorder="1" applyAlignment="1">
      <alignment textRotation="45" wrapText="1"/>
    </xf>
    <xf numFmtId="0" fontId="19" fillId="0" borderId="0" xfId="0" applyFont="1"/>
    <xf numFmtId="2" fontId="19" fillId="0" borderId="0" xfId="0" applyNumberFormat="1" applyFont="1"/>
    <xf numFmtId="0" fontId="20" fillId="14" borderId="0" xfId="0" applyFont="1" applyFill="1"/>
    <xf numFmtId="0" fontId="20" fillId="0" borderId="0" xfId="0" applyFont="1"/>
    <xf numFmtId="0" fontId="19" fillId="0" borderId="0" xfId="0" applyFont="1" applyAlignment="1">
      <alignment wrapText="1"/>
    </xf>
    <xf numFmtId="0" fontId="17" fillId="5" borderId="11" xfId="0" applyFont="1" applyFill="1" applyBorder="1"/>
    <xf numFmtId="2" fontId="18" fillId="5" borderId="8" xfId="0" applyNumberFormat="1" applyFont="1" applyFill="1" applyBorder="1"/>
    <xf numFmtId="0" fontId="19" fillId="13" borderId="0" xfId="0" applyFont="1" applyFill="1"/>
    <xf numFmtId="2" fontId="21" fillId="13" borderId="0" xfId="0" applyNumberFormat="1" applyFont="1" applyFill="1"/>
    <xf numFmtId="0" fontId="22" fillId="12" borderId="0" xfId="5" applyFont="1" applyFill="1" applyBorder="1"/>
    <xf numFmtId="0" fontId="10" fillId="6" borderId="0" xfId="5" applyFont="1" applyFill="1" applyBorder="1"/>
    <xf numFmtId="0" fontId="15" fillId="5" borderId="0" xfId="6" applyFont="1" applyFill="1" applyBorder="1" applyAlignment="1">
      <alignment wrapText="1"/>
    </xf>
    <xf numFmtId="0" fontId="15" fillId="6" borderId="0" xfId="6" applyFont="1" applyFill="1" applyBorder="1" applyAlignment="1">
      <alignment wrapText="1"/>
    </xf>
    <xf numFmtId="2" fontId="11" fillId="5" borderId="0" xfId="6" applyNumberFormat="1" applyFont="1" applyFill="1" applyBorder="1" applyAlignment="1">
      <alignment wrapText="1"/>
    </xf>
    <xf numFmtId="0" fontId="15" fillId="12" borderId="7" xfId="6" applyFont="1" applyFill="1" applyBorder="1" applyAlignment="1">
      <alignment wrapText="1"/>
    </xf>
    <xf numFmtId="0" fontId="15" fillId="13" borderId="7" xfId="6" applyFont="1" applyFill="1" applyBorder="1" applyAlignment="1">
      <alignment wrapText="1"/>
    </xf>
    <xf numFmtId="2" fontId="11" fillId="13" borderId="7" xfId="6" applyNumberFormat="1" applyFont="1" applyFill="1" applyBorder="1" applyAlignment="1">
      <alignment wrapText="1"/>
    </xf>
    <xf numFmtId="0" fontId="10" fillId="8" borderId="7" xfId="2" applyFont="1" applyFill="1" applyBorder="1" applyAlignment="1">
      <alignment wrapText="1"/>
    </xf>
    <xf numFmtId="0" fontId="10" fillId="8" borderId="7" xfId="2" applyFont="1" applyFill="1" applyBorder="1"/>
    <xf numFmtId="0" fontId="10" fillId="8" borderId="0" xfId="2" applyFont="1" applyFill="1" applyBorder="1" applyAlignment="1">
      <alignment wrapText="1"/>
    </xf>
    <xf numFmtId="0" fontId="10" fillId="8" borderId="0" xfId="1" applyFont="1" applyFill="1" applyBorder="1"/>
    <xf numFmtId="0" fontId="10" fillId="8" borderId="0" xfId="2" applyFont="1" applyFill="1" applyBorder="1"/>
    <xf numFmtId="2" fontId="11" fillId="7" borderId="0" xfId="2" applyNumberFormat="1" applyFont="1" applyFill="1" applyBorder="1"/>
    <xf numFmtId="0" fontId="24" fillId="9" borderId="0" xfId="3" applyFont="1" applyFill="1" applyBorder="1"/>
    <xf numFmtId="0" fontId="25" fillId="9" borderId="0" xfId="3" applyFont="1" applyFill="1" applyBorder="1"/>
    <xf numFmtId="2" fontId="24" fillId="9" borderId="0" xfId="3" applyNumberFormat="1" applyFont="1" applyFill="1" applyBorder="1"/>
    <xf numFmtId="0" fontId="22" fillId="10" borderId="0" xfId="0" applyFont="1" applyFill="1"/>
    <xf numFmtId="2" fontId="22" fillId="10" borderId="0" xfId="0" applyNumberFormat="1" applyFont="1" applyFill="1"/>
    <xf numFmtId="0" fontId="26" fillId="0" borderId="0" xfId="0" applyFont="1"/>
    <xf numFmtId="0" fontId="24" fillId="0" borderId="0" xfId="3" applyFont="1" applyFill="1" applyBorder="1"/>
    <xf numFmtId="0" fontId="25" fillId="0" borderId="0" xfId="3" applyFont="1" applyFill="1" applyBorder="1"/>
    <xf numFmtId="0" fontId="27" fillId="0" borderId="0" xfId="3" applyFont="1" applyFill="1" applyBorder="1"/>
    <xf numFmtId="164" fontId="27" fillId="0" borderId="0" xfId="3" applyNumberFormat="1" applyFont="1" applyFill="1" applyBorder="1"/>
    <xf numFmtId="2" fontId="27" fillId="0" borderId="0" xfId="3" applyNumberFormat="1" applyFont="1" applyFill="1" applyBorder="1"/>
    <xf numFmtId="2" fontId="25" fillId="0" borderId="0" xfId="3" applyNumberFormat="1" applyFont="1" applyFill="1" applyBorder="1"/>
    <xf numFmtId="165" fontId="27" fillId="0" borderId="0" xfId="3" applyNumberFormat="1" applyFont="1" applyFill="1" applyBorder="1" applyAlignment="1">
      <alignment horizontal="left"/>
    </xf>
    <xf numFmtId="1" fontId="28" fillId="0" borderId="0" xfId="0" applyNumberFormat="1" applyFont="1"/>
    <xf numFmtId="0" fontId="28" fillId="0" borderId="0" xfId="0" applyFont="1"/>
    <xf numFmtId="0" fontId="18" fillId="0" borderId="0" xfId="3" applyFont="1" applyFill="1" applyBorder="1"/>
    <xf numFmtId="1" fontId="18" fillId="0" borderId="0" xfId="3" applyNumberFormat="1" applyFont="1" applyFill="1" applyBorder="1"/>
    <xf numFmtId="0" fontId="29" fillId="10" borderId="0" xfId="7" applyFont="1" applyFill="1"/>
    <xf numFmtId="0" fontId="30" fillId="0" borderId="0" xfId="3" applyFont="1" applyFill="1" applyBorder="1"/>
    <xf numFmtId="0" fontId="31" fillId="0" borderId="0" xfId="7" applyFont="1" applyFill="1" applyBorder="1"/>
    <xf numFmtId="0" fontId="32" fillId="0" borderId="0" xfId="3" applyFont="1" applyFill="1" applyBorder="1"/>
    <xf numFmtId="164" fontId="32" fillId="0" borderId="0" xfId="3" applyNumberFormat="1" applyFont="1" applyFill="1" applyBorder="1"/>
    <xf numFmtId="2" fontId="34" fillId="7" borderId="7" xfId="8" applyNumberFormat="1" applyFont="1" applyFill="1" applyBorder="1"/>
    <xf numFmtId="2" fontId="35" fillId="13" borderId="0" xfId="8" applyNumberFormat="1" applyFont="1" applyFill="1" applyBorder="1"/>
    <xf numFmtId="2" fontId="36" fillId="13" borderId="0" xfId="8" applyNumberFormat="1" applyFont="1" applyFill="1" applyBorder="1" applyAlignment="1">
      <alignment wrapText="1"/>
    </xf>
    <xf numFmtId="2" fontId="34" fillId="8" borderId="7" xfId="8" applyNumberFormat="1" applyFont="1" applyFill="1" applyBorder="1"/>
    <xf numFmtId="165" fontId="24" fillId="0" borderId="0" xfId="3" applyNumberFormat="1" applyFont="1" applyFill="1" applyBorder="1" applyAlignment="1">
      <alignment horizontal="left"/>
    </xf>
    <xf numFmtId="0" fontId="28" fillId="0" borderId="0" xfId="0" applyFont="1"/>
    <xf numFmtId="0" fontId="19" fillId="0" borderId="0" xfId="0" applyFont="1"/>
    <xf numFmtId="0" fontId="14" fillId="12" borderId="0" xfId="6" applyFont="1" applyFill="1" applyBorder="1" applyAlignment="1">
      <alignment wrapText="1"/>
    </xf>
    <xf numFmtId="0" fontId="15" fillId="12" borderId="0" xfId="6" applyFont="1" applyFill="1" applyBorder="1" applyAlignment="1">
      <alignment wrapText="1"/>
    </xf>
    <xf numFmtId="0" fontId="23" fillId="12" borderId="7" xfId="7" applyFont="1" applyFill="1" applyBorder="1" applyAlignment="1">
      <alignment wrapText="1"/>
    </xf>
    <xf numFmtId="0" fontId="24" fillId="14" borderId="0" xfId="7" applyFont="1" applyFill="1" applyAlignment="1">
      <alignment horizontal="center" vertical="center"/>
    </xf>
    <xf numFmtId="0" fontId="24" fillId="14" borderId="0" xfId="0" applyFont="1" applyFill="1" applyAlignment="1">
      <alignment horizontal="center" vertical="center"/>
    </xf>
  </cellXfs>
  <cellStyles count="9">
    <cellStyle name="20% - Accent1" xfId="1" builtinId="30"/>
    <cellStyle name="Accent1" xfId="2" builtinId="29"/>
    <cellStyle name="Accent2" xfId="3" builtinId="33"/>
    <cellStyle name="Comma" xfId="8" builtinId="3"/>
    <cellStyle name="Heading 1" xfId="4" builtinId="16"/>
    <cellStyle name="Heading 2" xfId="5" builtinId="17"/>
    <cellStyle name="Heading 3" xfId="6" builtinId="18"/>
    <cellStyle name="Hyperlink" xfId="7" builtinId="8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3C413F"/>
      <color rgb="FF166946"/>
      <color rgb="FF50AC76"/>
      <color rgb="FFCFAD98"/>
      <color rgb="FFF19B0F"/>
      <color rgb="FF307BE6"/>
      <color rgb="FFC9C3C3"/>
      <color rgb="FF24B964"/>
      <color rgb="FF3A4147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1206500</xdr:colOff>
      <xdr:row>1</xdr:row>
      <xdr:rowOff>114300</xdr:rowOff>
    </xdr:from>
    <xdr:to>
      <xdr:col>6</xdr:col>
      <xdr:colOff>25400</xdr:colOff>
      <xdr:row>1</xdr:row>
      <xdr:rowOff>1217208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164920B-6698-04A2-A430-63818C373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1562100"/>
          <a:ext cx="1092200" cy="1102908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406401</xdr:colOff>
      <xdr:row>1</xdr:row>
      <xdr:rowOff>241300</xdr:rowOff>
    </xdr:from>
    <xdr:to>
      <xdr:col>7</xdr:col>
      <xdr:colOff>325875</xdr:colOff>
      <xdr:row>1</xdr:row>
      <xdr:rowOff>1143000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E49C38F-A480-9D70-289E-1C8025E9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01" y="1689100"/>
          <a:ext cx="592574" cy="90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eta.woodyou.care/" TargetMode="External"/><Relationship Id="rId1" Type="http://schemas.openxmlformats.org/officeDocument/2006/relationships/hyperlink" Target="https://treesforall.nl/forms/compenseer-zakelijke-vliegrei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0"/>
  <sheetViews>
    <sheetView tabSelected="1" topLeftCell="A3" zoomScaleNormal="100" workbookViewId="0">
      <selection activeCell="B4" sqref="B4"/>
    </sheetView>
  </sheetViews>
  <sheetFormatPr baseColWidth="10" defaultColWidth="8.83203125" defaultRowHeight="13"/>
  <cols>
    <col min="1" max="1" width="40.1640625" style="20" customWidth="1"/>
    <col min="2" max="3" width="14.83203125" style="20" customWidth="1"/>
    <col min="4" max="4" width="9" style="20" customWidth="1"/>
    <col min="5" max="5" width="18" style="20" customWidth="1"/>
    <col min="6" max="6" width="29.83203125" style="21" customWidth="1"/>
    <col min="7" max="16384" width="8.83203125" style="20"/>
  </cols>
  <sheetData>
    <row r="1" spans="1:8" ht="114" customHeight="1"/>
    <row r="2" spans="1:8" s="23" customFormat="1" ht="104.2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2</v>
      </c>
      <c r="F2" s="19" t="s">
        <v>4</v>
      </c>
      <c r="G2" s="22"/>
      <c r="H2" s="22"/>
    </row>
    <row r="3" spans="1:8" ht="18">
      <c r="A3" s="8" t="s">
        <v>5</v>
      </c>
      <c r="B3" s="9"/>
      <c r="C3" s="10"/>
      <c r="D3" s="10"/>
      <c r="E3" s="10"/>
      <c r="F3" s="11"/>
    </row>
    <row r="4" spans="1:8" ht="16">
      <c r="A4" s="1" t="s">
        <v>6</v>
      </c>
      <c r="B4" s="65">
        <v>0</v>
      </c>
      <c r="C4" s="1" t="s">
        <v>7</v>
      </c>
      <c r="D4" s="1">
        <v>2.085</v>
      </c>
      <c r="E4" s="1" t="s">
        <v>8</v>
      </c>
      <c r="F4" s="2">
        <f>SUM(B4*D4)/1000</f>
        <v>0</v>
      </c>
    </row>
    <row r="5" spans="1:8" ht="16">
      <c r="A5" s="1" t="s">
        <v>9</v>
      </c>
      <c r="B5" s="65">
        <v>0</v>
      </c>
      <c r="C5" s="1" t="s">
        <v>10</v>
      </c>
      <c r="D5" s="1">
        <v>3.262</v>
      </c>
      <c r="E5" s="1" t="s">
        <v>11</v>
      </c>
      <c r="F5" s="2">
        <f>SUM(B5*D5)/1000</f>
        <v>0</v>
      </c>
    </row>
    <row r="6" spans="1:8" ht="16">
      <c r="A6" s="1" t="s">
        <v>12</v>
      </c>
      <c r="B6" s="65">
        <v>0</v>
      </c>
      <c r="C6" s="1" t="s">
        <v>10</v>
      </c>
      <c r="D6" s="1">
        <v>0.314</v>
      </c>
      <c r="E6" s="1" t="s">
        <v>11</v>
      </c>
      <c r="F6" s="2">
        <f t="shared" ref="F6" si="0">SUM(B6*D6)/1000</f>
        <v>0</v>
      </c>
    </row>
    <row r="7" spans="1:8" ht="16">
      <c r="A7" s="1" t="s">
        <v>13</v>
      </c>
      <c r="B7" s="65">
        <v>0</v>
      </c>
      <c r="C7" s="1" t="s">
        <v>14</v>
      </c>
      <c r="D7" s="1">
        <v>0.52300000000000002</v>
      </c>
      <c r="E7" s="1" t="s">
        <v>15</v>
      </c>
      <c r="F7" s="2">
        <f t="shared" ref="F7:F10" si="1">SUM(B7*D7)/1000</f>
        <v>0</v>
      </c>
    </row>
    <row r="8" spans="1:8" ht="16">
      <c r="A8" s="1" t="s">
        <v>16</v>
      </c>
      <c r="B8" s="65">
        <v>0</v>
      </c>
      <c r="C8" s="1" t="s">
        <v>14</v>
      </c>
      <c r="D8" s="1">
        <v>0</v>
      </c>
      <c r="E8" s="1" t="s">
        <v>15</v>
      </c>
      <c r="F8" s="2">
        <f t="shared" si="1"/>
        <v>0</v>
      </c>
    </row>
    <row r="9" spans="1:8" ht="16">
      <c r="A9" s="1" t="s">
        <v>17</v>
      </c>
      <c r="B9" s="65">
        <v>0</v>
      </c>
      <c r="C9" s="1" t="s">
        <v>10</v>
      </c>
      <c r="D9" s="1">
        <v>1.7250000000000001</v>
      </c>
      <c r="E9" s="1" t="s">
        <v>11</v>
      </c>
      <c r="F9" s="2">
        <f t="shared" si="1"/>
        <v>0</v>
      </c>
    </row>
    <row r="10" spans="1:8" ht="16">
      <c r="A10" s="1" t="s">
        <v>18</v>
      </c>
      <c r="B10" s="65">
        <v>0</v>
      </c>
      <c r="C10" s="1" t="s">
        <v>14</v>
      </c>
      <c r="D10" s="1">
        <v>4.3999999999999997E-2</v>
      </c>
      <c r="E10" s="1" t="s">
        <v>15</v>
      </c>
      <c r="F10" s="2">
        <f t="shared" si="1"/>
        <v>0</v>
      </c>
    </row>
    <row r="11" spans="1:8" ht="17">
      <c r="A11" s="12" t="s">
        <v>19</v>
      </c>
      <c r="B11" s="66"/>
      <c r="C11" s="13"/>
      <c r="D11" s="13"/>
      <c r="E11" s="13"/>
      <c r="F11" s="14"/>
    </row>
    <row r="12" spans="1:8" s="24" customFormat="1" ht="15.75" customHeight="1">
      <c r="A12" s="15" t="s">
        <v>20</v>
      </c>
      <c r="B12" s="67"/>
      <c r="C12" s="72"/>
      <c r="D12" s="72"/>
      <c r="E12" s="16"/>
      <c r="F12" s="17"/>
    </row>
    <row r="13" spans="1:8" ht="16">
      <c r="A13" s="1" t="s">
        <v>21</v>
      </c>
      <c r="B13" s="65">
        <v>0</v>
      </c>
      <c r="C13" s="1" t="s">
        <v>22</v>
      </c>
      <c r="D13" s="1">
        <v>0.20399999999999999</v>
      </c>
      <c r="E13" s="1" t="s">
        <v>23</v>
      </c>
      <c r="F13" s="2">
        <f t="shared" ref="F13:F22" si="2">SUM(B13*D13)/1000</f>
        <v>0</v>
      </c>
    </row>
    <row r="14" spans="1:8" ht="16">
      <c r="A14" s="1" t="s">
        <v>24</v>
      </c>
      <c r="B14" s="65">
        <v>0</v>
      </c>
      <c r="C14" s="1" t="s">
        <v>22</v>
      </c>
      <c r="D14" s="1">
        <v>0.14399999999999999</v>
      </c>
      <c r="E14" s="1" t="s">
        <v>23</v>
      </c>
      <c r="F14" s="2">
        <f t="shared" ref="F14" si="3">SUM(B14*D14)/1000</f>
        <v>0</v>
      </c>
    </row>
    <row r="15" spans="1:8" ht="16">
      <c r="A15" s="1" t="s">
        <v>25</v>
      </c>
      <c r="B15" s="65">
        <v>0</v>
      </c>
      <c r="C15" s="1" t="s">
        <v>22</v>
      </c>
      <c r="D15" s="1">
        <v>0.18</v>
      </c>
      <c r="E15" s="1" t="s">
        <v>23</v>
      </c>
      <c r="F15" s="2">
        <f t="shared" si="2"/>
        <v>0</v>
      </c>
    </row>
    <row r="16" spans="1:8" ht="16">
      <c r="A16" s="1" t="s">
        <v>26</v>
      </c>
      <c r="B16" s="65">
        <v>0</v>
      </c>
      <c r="C16" s="1" t="s">
        <v>22</v>
      </c>
      <c r="D16" s="1">
        <v>0.15</v>
      </c>
      <c r="E16" s="1" t="s">
        <v>23</v>
      </c>
      <c r="F16" s="2">
        <f t="shared" ref="F16" si="4">SUM(B16*D16)/1000</f>
        <v>0</v>
      </c>
    </row>
    <row r="17" spans="1:6" ht="16">
      <c r="A17" s="1" t="s">
        <v>27</v>
      </c>
      <c r="B17" s="65">
        <v>0</v>
      </c>
      <c r="C17" s="1" t="s">
        <v>22</v>
      </c>
      <c r="D17" s="1">
        <v>0.152</v>
      </c>
      <c r="E17" s="1" t="s">
        <v>23</v>
      </c>
      <c r="F17" s="2">
        <f t="shared" ref="F17" si="5">SUM(B17*D17)/1000</f>
        <v>0</v>
      </c>
    </row>
    <row r="18" spans="1:6" ht="16">
      <c r="A18" s="1" t="s">
        <v>28</v>
      </c>
      <c r="B18" s="65">
        <v>0</v>
      </c>
      <c r="C18" s="1" t="s">
        <v>22</v>
      </c>
      <c r="D18" s="1">
        <v>0.13600000000000001</v>
      </c>
      <c r="E18" s="1" t="s">
        <v>23</v>
      </c>
      <c r="F18" s="2">
        <f t="shared" si="2"/>
        <v>0</v>
      </c>
    </row>
    <row r="19" spans="1:6" ht="16">
      <c r="A19" s="1" t="s">
        <v>29</v>
      </c>
      <c r="B19" s="65">
        <v>0</v>
      </c>
      <c r="C19" s="1" t="s">
        <v>22</v>
      </c>
      <c r="D19" s="1">
        <v>0.112</v>
      </c>
      <c r="E19" s="1" t="s">
        <v>23</v>
      </c>
      <c r="F19" s="2">
        <f t="shared" si="2"/>
        <v>0</v>
      </c>
    </row>
    <row r="20" spans="1:6" ht="16">
      <c r="A20" s="1" t="s">
        <v>30</v>
      </c>
      <c r="B20" s="65">
        <v>0</v>
      </c>
      <c r="C20" s="1" t="s">
        <v>22</v>
      </c>
      <c r="D20" s="1">
        <v>7.0000000000000001E-3</v>
      </c>
      <c r="E20" s="1" t="s">
        <v>23</v>
      </c>
      <c r="F20" s="2">
        <f t="shared" ref="F20" si="6">SUM(B20*D20)/1000</f>
        <v>0</v>
      </c>
    </row>
    <row r="21" spans="1:6" ht="16">
      <c r="A21" s="1" t="s">
        <v>31</v>
      </c>
      <c r="B21" s="65">
        <v>0</v>
      </c>
      <c r="C21" s="1" t="s">
        <v>22</v>
      </c>
      <c r="D21" s="1">
        <v>0.104</v>
      </c>
      <c r="E21" s="1" t="s">
        <v>23</v>
      </c>
      <c r="F21" s="2">
        <f t="shared" si="2"/>
        <v>0</v>
      </c>
    </row>
    <row r="22" spans="1:6" ht="16">
      <c r="A22" s="1" t="s">
        <v>32</v>
      </c>
      <c r="B22" s="65">
        <v>0</v>
      </c>
      <c r="C22" s="1" t="s">
        <v>22</v>
      </c>
      <c r="D22" s="1">
        <v>8.5000000000000006E-2</v>
      </c>
      <c r="E22" s="1" t="s">
        <v>23</v>
      </c>
      <c r="F22" s="2">
        <f t="shared" si="2"/>
        <v>0</v>
      </c>
    </row>
    <row r="23" spans="1:6" ht="16">
      <c r="A23" s="1" t="s">
        <v>33</v>
      </c>
      <c r="B23" s="65">
        <v>0</v>
      </c>
      <c r="C23" s="1" t="s">
        <v>22</v>
      </c>
      <c r="D23" s="1">
        <v>3.0000000000000001E-3</v>
      </c>
      <c r="E23" s="1" t="s">
        <v>23</v>
      </c>
      <c r="F23" s="2">
        <f t="shared" ref="F23" si="7">SUM(B23*D23)/1000</f>
        <v>0</v>
      </c>
    </row>
    <row r="24" spans="1:6" ht="16">
      <c r="A24" s="15" t="s">
        <v>34</v>
      </c>
      <c r="B24" s="67"/>
      <c r="C24" s="73"/>
      <c r="D24" s="73"/>
      <c r="E24" s="18"/>
      <c r="F24" s="17"/>
    </row>
    <row r="25" spans="1:6" ht="16">
      <c r="A25" s="1" t="s">
        <v>35</v>
      </c>
      <c r="B25" s="68">
        <v>0</v>
      </c>
      <c r="C25" s="1" t="s">
        <v>22</v>
      </c>
      <c r="D25" s="1">
        <v>6.0000000000000001E-3</v>
      </c>
      <c r="E25" s="1" t="s">
        <v>23</v>
      </c>
      <c r="F25" s="2">
        <f t="shared" ref="F25:F34" si="8">SUM(B25*D25)/1000</f>
        <v>0</v>
      </c>
    </row>
    <row r="26" spans="1:6" ht="16">
      <c r="A26" s="1" t="s">
        <v>36</v>
      </c>
      <c r="B26" s="68">
        <v>0</v>
      </c>
      <c r="C26" s="1" t="s">
        <v>22</v>
      </c>
      <c r="D26" s="1">
        <v>0.312</v>
      </c>
      <c r="E26" s="1" t="s">
        <v>23</v>
      </c>
      <c r="F26" s="2">
        <f>SUM(B26*D26)/1000</f>
        <v>0</v>
      </c>
    </row>
    <row r="27" spans="1:6" ht="16">
      <c r="A27" s="1" t="s">
        <v>37</v>
      </c>
      <c r="B27" s="68">
        <v>0</v>
      </c>
      <c r="C27" s="1" t="s">
        <v>38</v>
      </c>
      <c r="D27" s="1">
        <v>0.10299999999999999</v>
      </c>
      <c r="E27" s="1" t="s">
        <v>23</v>
      </c>
      <c r="F27" s="2">
        <f t="shared" si="8"/>
        <v>0</v>
      </c>
    </row>
    <row r="28" spans="1:6" ht="16">
      <c r="A28" s="1" t="s">
        <v>39</v>
      </c>
      <c r="B28" s="68">
        <v>0</v>
      </c>
      <c r="C28" s="1" t="s">
        <v>38</v>
      </c>
      <c r="D28" s="1">
        <v>0.129</v>
      </c>
      <c r="E28" s="1" t="s">
        <v>23</v>
      </c>
      <c r="F28" s="2">
        <f t="shared" ref="F28:F30" si="9">SUM(B28*D28)/1000</f>
        <v>0</v>
      </c>
    </row>
    <row r="29" spans="1:6" ht="16">
      <c r="A29" s="1" t="s">
        <v>40</v>
      </c>
      <c r="B29" s="68">
        <v>0</v>
      </c>
      <c r="C29" s="1" t="s">
        <v>38</v>
      </c>
      <c r="D29" s="1">
        <v>5.5E-2</v>
      </c>
      <c r="E29" s="1" t="s">
        <v>23</v>
      </c>
      <c r="F29" s="2">
        <f t="shared" si="9"/>
        <v>0</v>
      </c>
    </row>
    <row r="30" spans="1:6" ht="16">
      <c r="A30" s="1" t="s">
        <v>41</v>
      </c>
      <c r="B30" s="68">
        <v>0</v>
      </c>
      <c r="C30" s="1" t="s">
        <v>38</v>
      </c>
      <c r="D30" s="1">
        <v>0.11600000000000001</v>
      </c>
      <c r="E30" s="1" t="s">
        <v>23</v>
      </c>
      <c r="F30" s="2">
        <f t="shared" si="9"/>
        <v>0</v>
      </c>
    </row>
    <row r="31" spans="1:6" ht="16">
      <c r="A31" s="1" t="s">
        <v>42</v>
      </c>
      <c r="B31" s="68">
        <v>0</v>
      </c>
      <c r="C31" s="1" t="s">
        <v>38</v>
      </c>
      <c r="D31" s="1">
        <v>0</v>
      </c>
      <c r="E31" s="1" t="s">
        <v>23</v>
      </c>
      <c r="F31" s="2">
        <f t="shared" si="8"/>
        <v>0</v>
      </c>
    </row>
    <row r="32" spans="1:6" ht="16">
      <c r="A32" s="1" t="s">
        <v>43</v>
      </c>
      <c r="B32" s="68">
        <v>0</v>
      </c>
      <c r="C32" s="1" t="s">
        <v>38</v>
      </c>
      <c r="D32" s="1">
        <v>2E-3</v>
      </c>
      <c r="E32" s="1" t="s">
        <v>23</v>
      </c>
      <c r="F32" s="2">
        <f t="shared" si="8"/>
        <v>0</v>
      </c>
    </row>
    <row r="33" spans="1:6" ht="16">
      <c r="A33" s="1" t="s">
        <v>44</v>
      </c>
      <c r="B33" s="68">
        <v>0</v>
      </c>
      <c r="C33" s="1" t="s">
        <v>38</v>
      </c>
      <c r="D33" s="1">
        <v>2.5999999999999999E-2</v>
      </c>
      <c r="E33" s="1" t="s">
        <v>23</v>
      </c>
      <c r="F33" s="2">
        <f t="shared" si="8"/>
        <v>0</v>
      </c>
    </row>
    <row r="34" spans="1:6" ht="16">
      <c r="A34" s="1" t="s">
        <v>45</v>
      </c>
      <c r="B34" s="68">
        <v>0</v>
      </c>
      <c r="C34" s="1" t="s">
        <v>38</v>
      </c>
      <c r="D34" s="1">
        <v>3.3000000000000002E-2</v>
      </c>
      <c r="E34" s="1" t="s">
        <v>23</v>
      </c>
      <c r="F34" s="2">
        <f t="shared" si="8"/>
        <v>0</v>
      </c>
    </row>
    <row r="35" spans="1:6" ht="17">
      <c r="A35" s="12" t="s">
        <v>46</v>
      </c>
      <c r="B35" s="66"/>
      <c r="C35" s="13"/>
      <c r="D35" s="13"/>
      <c r="E35" s="13"/>
      <c r="F35" s="14"/>
    </row>
    <row r="36" spans="1:6" s="24" customFormat="1" ht="15.75" customHeight="1">
      <c r="A36" s="15" t="s">
        <v>20</v>
      </c>
      <c r="B36" s="67"/>
      <c r="C36" s="72"/>
      <c r="D36" s="72"/>
      <c r="E36" s="16"/>
      <c r="F36" s="17"/>
    </row>
    <row r="37" spans="1:6" ht="16">
      <c r="A37" s="1" t="s">
        <v>21</v>
      </c>
      <c r="B37" s="65">
        <v>0</v>
      </c>
      <c r="C37" s="1" t="s">
        <v>22</v>
      </c>
      <c r="D37" s="1">
        <v>0.20399999999999999</v>
      </c>
      <c r="E37" s="1" t="s">
        <v>23</v>
      </c>
      <c r="F37" s="2">
        <f t="shared" ref="F37:F47" si="10">SUM(B37*D37)/1000</f>
        <v>0</v>
      </c>
    </row>
    <row r="38" spans="1:6" ht="16">
      <c r="A38" s="1" t="s">
        <v>24</v>
      </c>
      <c r="B38" s="65">
        <v>0</v>
      </c>
      <c r="C38" s="1" t="s">
        <v>22</v>
      </c>
      <c r="D38" s="1">
        <v>0.14399999999999999</v>
      </c>
      <c r="E38" s="1" t="s">
        <v>23</v>
      </c>
      <c r="F38" s="2">
        <f t="shared" si="10"/>
        <v>0</v>
      </c>
    </row>
    <row r="39" spans="1:6" ht="16">
      <c r="A39" s="1" t="s">
        <v>25</v>
      </c>
      <c r="B39" s="65">
        <v>0</v>
      </c>
      <c r="C39" s="1" t="s">
        <v>22</v>
      </c>
      <c r="D39" s="1">
        <v>0.18</v>
      </c>
      <c r="E39" s="1" t="s">
        <v>23</v>
      </c>
      <c r="F39" s="2">
        <f t="shared" si="10"/>
        <v>0</v>
      </c>
    </row>
    <row r="40" spans="1:6" ht="16">
      <c r="A40" s="1" t="s">
        <v>26</v>
      </c>
      <c r="B40" s="65">
        <v>0</v>
      </c>
      <c r="C40" s="1" t="s">
        <v>22</v>
      </c>
      <c r="D40" s="1">
        <v>0.15</v>
      </c>
      <c r="E40" s="1" t="s">
        <v>23</v>
      </c>
      <c r="F40" s="2">
        <f t="shared" si="10"/>
        <v>0</v>
      </c>
    </row>
    <row r="41" spans="1:6" ht="16">
      <c r="A41" s="1" t="s">
        <v>27</v>
      </c>
      <c r="B41" s="65">
        <v>0</v>
      </c>
      <c r="C41" s="1" t="s">
        <v>22</v>
      </c>
      <c r="D41" s="1">
        <v>0.152</v>
      </c>
      <c r="E41" s="1" t="s">
        <v>23</v>
      </c>
      <c r="F41" s="2">
        <f t="shared" si="10"/>
        <v>0</v>
      </c>
    </row>
    <row r="42" spans="1:6" ht="16">
      <c r="A42" s="1" t="s">
        <v>28</v>
      </c>
      <c r="B42" s="65">
        <v>0</v>
      </c>
      <c r="C42" s="1" t="s">
        <v>22</v>
      </c>
      <c r="D42" s="1">
        <v>0.13600000000000001</v>
      </c>
      <c r="E42" s="1" t="s">
        <v>23</v>
      </c>
      <c r="F42" s="2">
        <f t="shared" si="10"/>
        <v>0</v>
      </c>
    </row>
    <row r="43" spans="1:6" ht="16">
      <c r="A43" s="1" t="s">
        <v>29</v>
      </c>
      <c r="B43" s="65">
        <v>0</v>
      </c>
      <c r="C43" s="1" t="s">
        <v>22</v>
      </c>
      <c r="D43" s="1">
        <v>0.112</v>
      </c>
      <c r="E43" s="1" t="s">
        <v>23</v>
      </c>
      <c r="F43" s="2">
        <f t="shared" si="10"/>
        <v>0</v>
      </c>
    </row>
    <row r="44" spans="1:6" ht="16">
      <c r="A44" s="1" t="s">
        <v>30</v>
      </c>
      <c r="B44" s="65">
        <v>0</v>
      </c>
      <c r="C44" s="1" t="s">
        <v>22</v>
      </c>
      <c r="D44" s="1">
        <v>7.0000000000000001E-3</v>
      </c>
      <c r="E44" s="1" t="s">
        <v>23</v>
      </c>
      <c r="F44" s="2">
        <f t="shared" si="10"/>
        <v>0</v>
      </c>
    </row>
    <row r="45" spans="1:6" ht="16">
      <c r="A45" s="1" t="s">
        <v>31</v>
      </c>
      <c r="B45" s="65">
        <v>0</v>
      </c>
      <c r="C45" s="1" t="s">
        <v>22</v>
      </c>
      <c r="D45" s="1">
        <v>0.104</v>
      </c>
      <c r="E45" s="1" t="s">
        <v>23</v>
      </c>
      <c r="F45" s="2">
        <f t="shared" si="10"/>
        <v>0</v>
      </c>
    </row>
    <row r="46" spans="1:6" ht="16">
      <c r="A46" s="1" t="s">
        <v>32</v>
      </c>
      <c r="B46" s="65">
        <v>0</v>
      </c>
      <c r="C46" s="1" t="s">
        <v>22</v>
      </c>
      <c r="D46" s="1">
        <v>8.5000000000000006E-2</v>
      </c>
      <c r="E46" s="1" t="s">
        <v>23</v>
      </c>
      <c r="F46" s="2">
        <f t="shared" si="10"/>
        <v>0</v>
      </c>
    </row>
    <row r="47" spans="1:6" ht="16">
      <c r="A47" s="1" t="s">
        <v>33</v>
      </c>
      <c r="B47" s="65">
        <v>0</v>
      </c>
      <c r="C47" s="1" t="s">
        <v>22</v>
      </c>
      <c r="D47" s="1">
        <v>3.0000000000000001E-3</v>
      </c>
      <c r="E47" s="1" t="s">
        <v>23</v>
      </c>
      <c r="F47" s="2">
        <f t="shared" si="10"/>
        <v>0</v>
      </c>
    </row>
    <row r="48" spans="1:6" ht="16">
      <c r="A48" s="15" t="s">
        <v>34</v>
      </c>
      <c r="B48" s="67"/>
      <c r="C48" s="72"/>
      <c r="D48" s="72"/>
      <c r="E48" s="16"/>
      <c r="F48" s="17"/>
    </row>
    <row r="49" spans="1:6" ht="16">
      <c r="A49" s="1" t="s">
        <v>47</v>
      </c>
      <c r="B49" s="65">
        <v>0</v>
      </c>
      <c r="C49" s="1" t="s">
        <v>22</v>
      </c>
      <c r="D49" s="1">
        <v>6.0000000000000001E-3</v>
      </c>
      <c r="E49" s="1" t="s">
        <v>23</v>
      </c>
      <c r="F49" s="2">
        <f t="shared" ref="F49" si="11">SUM(B49*D49)/1000</f>
        <v>0</v>
      </c>
    </row>
    <row r="50" spans="1:6" ht="16">
      <c r="A50" s="1" t="s">
        <v>36</v>
      </c>
      <c r="B50" s="65">
        <v>0</v>
      </c>
      <c r="C50" s="1" t="s">
        <v>22</v>
      </c>
      <c r="D50" s="1">
        <v>0.312</v>
      </c>
      <c r="E50" s="1" t="s">
        <v>23</v>
      </c>
      <c r="F50" s="2">
        <f t="shared" ref="F50:F55" si="12">SUM(B50*D50)/1000</f>
        <v>0</v>
      </c>
    </row>
    <row r="51" spans="1:6" ht="16">
      <c r="A51" s="1" t="s">
        <v>37</v>
      </c>
      <c r="B51" s="65">
        <v>0</v>
      </c>
      <c r="C51" s="1" t="s">
        <v>38</v>
      </c>
      <c r="D51" s="1">
        <v>0.10299999999999999</v>
      </c>
      <c r="E51" s="1" t="s">
        <v>23</v>
      </c>
      <c r="F51" s="2">
        <f t="shared" si="12"/>
        <v>0</v>
      </c>
    </row>
    <row r="52" spans="1:6" ht="16">
      <c r="A52" s="1" t="s">
        <v>39</v>
      </c>
      <c r="B52" s="65">
        <v>0</v>
      </c>
      <c r="C52" s="1" t="s">
        <v>38</v>
      </c>
      <c r="D52" s="1">
        <v>0.129</v>
      </c>
      <c r="E52" s="1" t="s">
        <v>23</v>
      </c>
      <c r="F52" s="2">
        <f t="shared" si="12"/>
        <v>0</v>
      </c>
    </row>
    <row r="53" spans="1:6" ht="16">
      <c r="A53" s="1" t="s">
        <v>40</v>
      </c>
      <c r="B53" s="65">
        <v>0</v>
      </c>
      <c r="C53" s="1" t="s">
        <v>38</v>
      </c>
      <c r="D53" s="1">
        <v>5.5E-2</v>
      </c>
      <c r="E53" s="1" t="s">
        <v>23</v>
      </c>
      <c r="F53" s="2">
        <f t="shared" si="12"/>
        <v>0</v>
      </c>
    </row>
    <row r="54" spans="1:6" ht="16">
      <c r="A54" s="1" t="s">
        <v>41</v>
      </c>
      <c r="B54" s="65">
        <v>0</v>
      </c>
      <c r="C54" s="1" t="s">
        <v>38</v>
      </c>
      <c r="D54" s="1">
        <v>0.11600000000000001</v>
      </c>
      <c r="E54" s="1" t="s">
        <v>23</v>
      </c>
      <c r="F54" s="2">
        <f t="shared" si="12"/>
        <v>0</v>
      </c>
    </row>
    <row r="55" spans="1:6" ht="16">
      <c r="A55" s="1" t="s">
        <v>42</v>
      </c>
      <c r="B55" s="65">
        <v>0</v>
      </c>
      <c r="C55" s="1" t="s">
        <v>38</v>
      </c>
      <c r="D55" s="1">
        <v>0</v>
      </c>
      <c r="E55" s="1" t="s">
        <v>23</v>
      </c>
      <c r="F55" s="2">
        <f t="shared" si="12"/>
        <v>0</v>
      </c>
    </row>
    <row r="56" spans="1:6" ht="16">
      <c r="A56" s="1" t="s">
        <v>43</v>
      </c>
      <c r="B56" s="65">
        <v>0</v>
      </c>
      <c r="C56" s="1" t="s">
        <v>38</v>
      </c>
      <c r="D56" s="1">
        <v>2E-3</v>
      </c>
      <c r="E56" s="1" t="s">
        <v>23</v>
      </c>
      <c r="F56" s="2">
        <f t="shared" ref="F56:F59" si="13">SUM(B56*D56)/1000</f>
        <v>0</v>
      </c>
    </row>
    <row r="57" spans="1:6" ht="16">
      <c r="A57" s="1" t="s">
        <v>44</v>
      </c>
      <c r="B57" s="65">
        <v>0</v>
      </c>
      <c r="C57" s="1" t="s">
        <v>38</v>
      </c>
      <c r="D57" s="1">
        <v>2.5999999999999999E-2</v>
      </c>
      <c r="E57" s="1" t="s">
        <v>23</v>
      </c>
      <c r="F57" s="2">
        <f t="shared" si="13"/>
        <v>0</v>
      </c>
    </row>
    <row r="58" spans="1:6" ht="16">
      <c r="A58" s="1" t="s">
        <v>45</v>
      </c>
      <c r="B58" s="65">
        <v>0</v>
      </c>
      <c r="C58" s="1" t="s">
        <v>38</v>
      </c>
      <c r="D58" s="1">
        <v>3.3000000000000002E-2</v>
      </c>
      <c r="E58" s="1" t="s">
        <v>23</v>
      </c>
      <c r="F58" s="2">
        <f t="shared" si="13"/>
        <v>0</v>
      </c>
    </row>
    <row r="59" spans="1:6" ht="16">
      <c r="A59" s="1" t="s">
        <v>48</v>
      </c>
      <c r="B59" s="65">
        <v>0</v>
      </c>
      <c r="C59" s="1" t="s">
        <v>38</v>
      </c>
      <c r="D59" s="1">
        <v>0.14499999999999999</v>
      </c>
      <c r="E59" s="1" t="s">
        <v>23</v>
      </c>
      <c r="F59" s="2">
        <f t="shared" si="13"/>
        <v>0</v>
      </c>
    </row>
    <row r="60" spans="1:6" ht="17">
      <c r="A60" s="12" t="s">
        <v>49</v>
      </c>
      <c r="B60" s="67"/>
      <c r="C60" s="72"/>
      <c r="D60" s="72"/>
      <c r="E60" s="16"/>
      <c r="F60" s="17"/>
    </row>
    <row r="61" spans="1:6" ht="16">
      <c r="A61" s="1" t="s">
        <v>50</v>
      </c>
      <c r="B61" s="65">
        <v>0</v>
      </c>
      <c r="C61" s="1" t="s">
        <v>51</v>
      </c>
      <c r="D61" s="1">
        <v>1.3260000000000001</v>
      </c>
      <c r="E61" s="1" t="s">
        <v>52</v>
      </c>
      <c r="F61" s="2">
        <f t="shared" ref="F61" si="14">SUM(B61*D61)/1000</f>
        <v>0</v>
      </c>
    </row>
    <row r="62" spans="1:6" ht="16">
      <c r="A62" s="1" t="s">
        <v>53</v>
      </c>
      <c r="B62" s="65">
        <v>0</v>
      </c>
      <c r="C62" s="1" t="s">
        <v>51</v>
      </c>
      <c r="D62" s="1">
        <v>0.36299999999999999</v>
      </c>
      <c r="E62" s="1" t="s">
        <v>52</v>
      </c>
      <c r="F62" s="2">
        <f t="shared" ref="F62:F64" si="15">SUM(B62*D62)/1000</f>
        <v>0</v>
      </c>
    </row>
    <row r="63" spans="1:6" ht="16">
      <c r="A63" s="1" t="s">
        <v>54</v>
      </c>
      <c r="B63" s="65">
        <v>0</v>
      </c>
      <c r="C63" s="1" t="s">
        <v>51</v>
      </c>
      <c r="D63" s="1">
        <v>0.25600000000000001</v>
      </c>
      <c r="E63" s="1" t="s">
        <v>52</v>
      </c>
      <c r="F63" s="2">
        <f t="shared" si="15"/>
        <v>0</v>
      </c>
    </row>
    <row r="64" spans="1:6" ht="16">
      <c r="A64" s="1" t="s">
        <v>55</v>
      </c>
      <c r="B64" s="65">
        <v>0</v>
      </c>
      <c r="C64" s="1" t="s">
        <v>51</v>
      </c>
      <c r="D64" s="1">
        <v>0.105</v>
      </c>
      <c r="E64" s="1" t="s">
        <v>52</v>
      </c>
      <c r="F64" s="2">
        <f t="shared" si="15"/>
        <v>0</v>
      </c>
    </row>
    <row r="65" spans="1:6" ht="16">
      <c r="A65" s="1" t="s">
        <v>56</v>
      </c>
      <c r="B65" s="65">
        <v>0</v>
      </c>
      <c r="C65" s="1" t="s">
        <v>51</v>
      </c>
      <c r="D65" s="1">
        <v>1.7000000000000001E-2</v>
      </c>
      <c r="E65" s="1" t="s">
        <v>52</v>
      </c>
      <c r="F65" s="2">
        <f t="shared" ref="F65:F73" si="16">SUM(B65*D65)/1000</f>
        <v>0</v>
      </c>
    </row>
    <row r="66" spans="1:6" ht="16">
      <c r="A66" s="1" t="s">
        <v>57</v>
      </c>
      <c r="B66" s="65">
        <v>0</v>
      </c>
      <c r="C66" s="1" t="s">
        <v>51</v>
      </c>
      <c r="D66" s="1">
        <v>3.1E-2</v>
      </c>
      <c r="E66" s="1" t="s">
        <v>52</v>
      </c>
      <c r="F66" s="2">
        <f t="shared" si="16"/>
        <v>0</v>
      </c>
    </row>
    <row r="67" spans="1:6" ht="16">
      <c r="A67" s="1" t="s">
        <v>58</v>
      </c>
      <c r="B67" s="65">
        <v>0</v>
      </c>
      <c r="C67" s="1" t="s">
        <v>51</v>
      </c>
      <c r="D67" s="1">
        <v>7.0000000000000001E-3</v>
      </c>
      <c r="E67" s="1" t="s">
        <v>52</v>
      </c>
      <c r="F67" s="2">
        <f t="shared" si="16"/>
        <v>0</v>
      </c>
    </row>
    <row r="68" spans="1:6" ht="16">
      <c r="A68" s="1" t="s">
        <v>59</v>
      </c>
      <c r="B68" s="65">
        <v>0</v>
      </c>
      <c r="C68" s="1" t="s">
        <v>51</v>
      </c>
      <c r="D68" s="1">
        <v>0.56000000000000005</v>
      </c>
      <c r="E68" s="1" t="s">
        <v>52</v>
      </c>
      <c r="F68" s="2">
        <f t="shared" si="16"/>
        <v>0</v>
      </c>
    </row>
    <row r="69" spans="1:6" ht="16">
      <c r="A69" s="1" t="s">
        <v>60</v>
      </c>
      <c r="B69" s="65">
        <v>0</v>
      </c>
      <c r="C69" s="1" t="s">
        <v>51</v>
      </c>
      <c r="D69" s="1">
        <v>0.21199999999999999</v>
      </c>
      <c r="E69" s="1" t="s">
        <v>52</v>
      </c>
      <c r="F69" s="2">
        <f t="shared" si="16"/>
        <v>0</v>
      </c>
    </row>
    <row r="70" spans="1:6" ht="16">
      <c r="A70" s="1" t="s">
        <v>61</v>
      </c>
      <c r="B70" s="65">
        <v>0</v>
      </c>
      <c r="C70" s="1" t="s">
        <v>51</v>
      </c>
      <c r="D70" s="1">
        <v>0.122</v>
      </c>
      <c r="E70" s="1" t="s">
        <v>52</v>
      </c>
      <c r="F70" s="2">
        <f>SUM(B70*D70)/1000</f>
        <v>0</v>
      </c>
    </row>
    <row r="71" spans="1:6" ht="16">
      <c r="A71" s="1" t="s">
        <v>62</v>
      </c>
      <c r="B71" s="65">
        <v>0</v>
      </c>
      <c r="C71" s="1" t="s">
        <v>51</v>
      </c>
      <c r="D71" s="1">
        <v>0.109</v>
      </c>
      <c r="E71" s="1" t="s">
        <v>52</v>
      </c>
      <c r="F71" s="2">
        <f t="shared" ref="F71" si="17">SUM(B71*D71)/1000</f>
        <v>0</v>
      </c>
    </row>
    <row r="72" spans="1:6" ht="16">
      <c r="A72" s="1" t="s">
        <v>63</v>
      </c>
      <c r="B72" s="65">
        <v>0</v>
      </c>
      <c r="C72" s="1" t="s">
        <v>51</v>
      </c>
      <c r="D72" s="1">
        <v>2.7E-2</v>
      </c>
      <c r="E72" s="1" t="s">
        <v>52</v>
      </c>
      <c r="F72" s="2">
        <f t="shared" si="16"/>
        <v>0</v>
      </c>
    </row>
    <row r="73" spans="1:6" ht="16">
      <c r="A73" s="1" t="s">
        <v>64</v>
      </c>
      <c r="B73" s="65">
        <v>0</v>
      </c>
      <c r="C73" s="1" t="s">
        <v>51</v>
      </c>
      <c r="D73" s="1">
        <v>3.2000000000000001E-2</v>
      </c>
      <c r="E73" s="1" t="s">
        <v>52</v>
      </c>
      <c r="F73" s="2">
        <f t="shared" si="16"/>
        <v>0</v>
      </c>
    </row>
    <row r="74" spans="1:6" ht="16">
      <c r="A74" s="1" t="s">
        <v>65</v>
      </c>
      <c r="B74" s="65">
        <v>0</v>
      </c>
      <c r="C74" s="1" t="s">
        <v>51</v>
      </c>
      <c r="D74" s="1">
        <v>1.2E-2</v>
      </c>
      <c r="E74" s="1" t="s">
        <v>52</v>
      </c>
      <c r="F74" s="2">
        <f t="shared" ref="F74" si="18">SUM(B74*D74)/1000</f>
        <v>0</v>
      </c>
    </row>
    <row r="75" spans="1:6" ht="16">
      <c r="A75" s="4" t="s">
        <v>66</v>
      </c>
      <c r="B75" s="5"/>
      <c r="C75" s="5"/>
      <c r="D75" s="5"/>
      <c r="E75" s="5"/>
      <c r="F75" s="6"/>
    </row>
    <row r="76" spans="1:6" ht="16">
      <c r="A76" s="25"/>
      <c r="B76" s="5"/>
      <c r="C76" s="5"/>
      <c r="D76" s="5"/>
      <c r="E76" s="5"/>
      <c r="F76" s="26"/>
    </row>
    <row r="77" spans="1:6" ht="17">
      <c r="A77" s="12" t="s">
        <v>67</v>
      </c>
      <c r="B77" s="27"/>
      <c r="C77" s="27"/>
      <c r="D77" s="27"/>
      <c r="E77" s="27"/>
      <c r="F77" s="28"/>
    </row>
    <row r="78" spans="1:6" ht="16">
      <c r="A78" s="29" t="s">
        <v>68</v>
      </c>
      <c r="B78" s="16"/>
      <c r="C78" s="72"/>
      <c r="D78" s="72"/>
      <c r="E78" s="16"/>
      <c r="F78" s="17"/>
    </row>
    <row r="79" spans="1:6" ht="16">
      <c r="A79" s="30"/>
      <c r="B79" s="31"/>
      <c r="C79" s="32"/>
      <c r="D79" s="32"/>
      <c r="E79" s="31"/>
      <c r="F79" s="33"/>
    </row>
    <row r="80" spans="1:6" ht="22.5" customHeight="1">
      <c r="A80" s="74" t="s">
        <v>69</v>
      </c>
      <c r="B80" s="74"/>
      <c r="C80" s="74"/>
      <c r="D80" s="34"/>
      <c r="E80" s="35"/>
      <c r="F80" s="36"/>
    </row>
    <row r="81" spans="1:6" ht="16">
      <c r="A81" s="37" t="s">
        <v>70</v>
      </c>
      <c r="B81" s="3"/>
      <c r="C81" s="38" t="s">
        <v>38</v>
      </c>
      <c r="D81" s="38">
        <v>0.23400000000000001</v>
      </c>
      <c r="E81" s="38" t="s">
        <v>71</v>
      </c>
      <c r="F81" s="2">
        <f>SUM(B81*D81)/1000</f>
        <v>0</v>
      </c>
    </row>
    <row r="82" spans="1:6" ht="16">
      <c r="A82" s="37" t="s">
        <v>72</v>
      </c>
      <c r="B82" s="3"/>
      <c r="C82" s="38" t="s">
        <v>38</v>
      </c>
      <c r="D82" s="38">
        <v>0.17199999999999999</v>
      </c>
      <c r="E82" s="38" t="s">
        <v>71</v>
      </c>
      <c r="F82" s="2">
        <f>SUM(B82*D82)/1000</f>
        <v>0</v>
      </c>
    </row>
    <row r="83" spans="1:6" ht="16">
      <c r="A83" s="37" t="s">
        <v>73</v>
      </c>
      <c r="B83" s="3"/>
      <c r="C83" s="38" t="s">
        <v>38</v>
      </c>
      <c r="D83" s="38">
        <v>0.157</v>
      </c>
      <c r="E83" s="38" t="s">
        <v>71</v>
      </c>
      <c r="F83" s="2">
        <f>SUM(B83*D83)/1000</f>
        <v>0</v>
      </c>
    </row>
    <row r="84" spans="1:6" ht="16">
      <c r="A84" s="39"/>
      <c r="B84" s="40"/>
      <c r="C84" s="41"/>
      <c r="D84" s="41"/>
      <c r="E84" s="41"/>
      <c r="F84" s="42"/>
    </row>
    <row r="85" spans="1:6" ht="18">
      <c r="A85" s="43" t="s">
        <v>74</v>
      </c>
      <c r="B85" s="44"/>
      <c r="C85" s="44"/>
      <c r="D85" s="44"/>
      <c r="E85" s="43" t="s">
        <v>75</v>
      </c>
      <c r="F85" s="45">
        <f>SUM(F4:F83)</f>
        <v>0</v>
      </c>
    </row>
    <row r="86" spans="1:6">
      <c r="F86" s="56">
        <f>ROUND(F85,0)</f>
        <v>0</v>
      </c>
    </row>
    <row r="87" spans="1:6" ht="15">
      <c r="A87" s="60" t="str">
        <f>HYPERLINK(C97,"Direct compenseren bij WoodYouCare? Vul het totaal aantal ton CO2 in op onze website via deze link en start met compenseren.")</f>
        <v>Direct compenseren bij WoodYouCare? Vul het totaal aantal ton CO2 in op onze website via deze link en start met compenseren.</v>
      </c>
      <c r="B87" s="46"/>
      <c r="C87" s="46"/>
      <c r="D87" s="46"/>
      <c r="E87" s="46"/>
      <c r="F87" s="47"/>
    </row>
    <row r="88" spans="1:6">
      <c r="A88" s="48"/>
    </row>
    <row r="90" spans="1:6">
      <c r="E90" s="75" t="str">
        <f>HYPERLINK(C97,"Ga naar de website")</f>
        <v>Ga naar de website</v>
      </c>
      <c r="F90" s="76"/>
    </row>
    <row r="91" spans="1:6">
      <c r="E91" s="76"/>
      <c r="F91" s="76"/>
    </row>
    <row r="94" spans="1:6">
      <c r="B94" s="57" t="s">
        <v>80</v>
      </c>
      <c r="C94" s="57"/>
    </row>
    <row r="95" spans="1:6" ht="16">
      <c r="B95" s="61" t="s">
        <v>76</v>
      </c>
      <c r="C95" s="62" t="s">
        <v>78</v>
      </c>
    </row>
    <row r="96" spans="1:6" ht="16">
      <c r="B96" s="61" t="s">
        <v>77</v>
      </c>
      <c r="C96" s="61" t="str">
        <f>"/co2-calculator?tons_co2="&amp;ROUND(F85,0)</f>
        <v>/co2-calculator?tons_co2=0</v>
      </c>
      <c r="D96" s="51"/>
      <c r="E96" s="51"/>
      <c r="F96" s="52"/>
    </row>
    <row r="97" spans="1:6" ht="16">
      <c r="A97" s="51"/>
      <c r="B97" s="63" t="s">
        <v>79</v>
      </c>
      <c r="C97" s="64" t="str">
        <f>C95&amp;C96</f>
        <v>https://beta.woodyou.care/co2-calculator?tons_co2=0</v>
      </c>
      <c r="D97" s="51"/>
      <c r="E97" s="51"/>
      <c r="F97" s="53"/>
    </row>
    <row r="98" spans="1:6" ht="18">
      <c r="A98" s="49"/>
      <c r="B98" s="58"/>
      <c r="C98" s="59"/>
      <c r="D98" s="54"/>
      <c r="E98" s="50"/>
      <c r="F98" s="20"/>
    </row>
    <row r="99" spans="1:6" ht="18">
      <c r="A99" s="51"/>
      <c r="D99" s="55"/>
      <c r="E99" s="50"/>
      <c r="F99" s="20"/>
    </row>
    <row r="100" spans="1:6" ht="18">
      <c r="A100" s="49"/>
      <c r="B100" s="69"/>
      <c r="C100" s="70"/>
      <c r="D100" s="69"/>
      <c r="E100" s="71"/>
      <c r="F100" s="20"/>
    </row>
  </sheetData>
  <mergeCells count="10">
    <mergeCell ref="B100:C100"/>
    <mergeCell ref="D100:E100"/>
    <mergeCell ref="C12:D12"/>
    <mergeCell ref="C24:D24"/>
    <mergeCell ref="C60:D60"/>
    <mergeCell ref="C36:D36"/>
    <mergeCell ref="C48:D48"/>
    <mergeCell ref="C78:D78"/>
    <mergeCell ref="A80:C80"/>
    <mergeCell ref="E90:F91"/>
  </mergeCells>
  <phoneticPr fontId="0" type="noConversion"/>
  <conditionalFormatting sqref="E90">
    <cfRule type="expression" dxfId="0" priority="1">
      <formula>$F$85&lt;0.25</formula>
    </cfRule>
  </conditionalFormatting>
  <hyperlinks>
    <hyperlink ref="A80:C80" r:id="rId1" display="Bereken de uitstoot van jouw vlucht met onze online CO2 calculator" xr:uid="{D55A5BE8-B999-4507-83C1-E9E447679E6F}"/>
    <hyperlink ref="C95" r:id="rId2" xr:uid="{9EE19104-40FB-EA4C-9EE9-87901302B178}"/>
  </hyperlinks>
  <pageMargins left="0.78749999999999998" right="0.78749999999999998" top="0.78749999999999998" bottom="0.78749999999999998" header="0.5" footer="0.5"/>
  <pageSetup paperSize="9" firstPageNumber="0" fitToHeight="0" orientation="landscape" horizontalDpi="300" verticalDpi="300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7310F48D9364CBEE7DB816559DFBF" ma:contentTypeVersion="17" ma:contentTypeDescription="Een nieuw document maken." ma:contentTypeScope="" ma:versionID="f3f827842d3791829162bdcc7e4ad5fc">
  <xsd:schema xmlns:xsd="http://www.w3.org/2001/XMLSchema" xmlns:xs="http://www.w3.org/2001/XMLSchema" xmlns:p="http://schemas.microsoft.com/office/2006/metadata/properties" xmlns:ns2="a67229bb-8411-4564-9252-40b372940766" xmlns:ns3="03ebade8-e77b-40d0-9430-0fa2d750a6bd" targetNamespace="http://schemas.microsoft.com/office/2006/metadata/properties" ma:root="true" ma:fieldsID="90e589f7939f540af37ebf74bfeca585" ns2:_="" ns3:_="">
    <xsd:import namespace="a67229bb-8411-4564-9252-40b372940766"/>
    <xsd:import namespace="03ebade8-e77b-40d0-9430-0fa2d750a6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229bb-8411-4564-9252-40b37294076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f8c685c7-cb9d-4a08-9ed5-8ccdb2cfb861}" ma:internalName="TaxCatchAll" ma:showField="CatchAllData" ma:web="a67229bb-8411-4564-9252-40b372940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bade8-e77b-40d0-9430-0fa2d750a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f2187638-2e9c-4609-9276-c0c6d1db2a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ebade8-e77b-40d0-9430-0fa2d750a6bd">
      <Terms xmlns="http://schemas.microsoft.com/office/infopath/2007/PartnerControls"/>
    </lcf76f155ced4ddcb4097134ff3c332f>
    <TaxCatchAll xmlns="a67229bb-8411-4564-9252-40b372940766" xsi:nil="true"/>
    <_dlc_DocId xmlns="a67229bb-8411-4564-9252-40b372940766">H5UN5ZUNNTSX-1601112138-58535</_dlc_DocId>
    <_dlc_DocIdUrl xmlns="a67229bb-8411-4564-9252-40b372940766">
      <Url>https://treesforall.sharepoint.com/sites/MarketingCommunicatie/_layouts/15/DocIdRedir.aspx?ID=H5UN5ZUNNTSX-1601112138-58535</Url>
      <Description>H5UN5ZUNNTSX-1601112138-58535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ED53C2-F8F3-4706-9BE4-98E51336E2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EEFD15-6A32-4BFB-97C3-EE0262A1F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229bb-8411-4564-9252-40b372940766"/>
    <ds:schemaRef ds:uri="03ebade8-e77b-40d0-9430-0fa2d750a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4F7B72-38C3-4A2B-A8AA-07A78A1ED102}">
  <ds:schemaRefs>
    <ds:schemaRef ds:uri="http://schemas.microsoft.com/office/2006/metadata/properties"/>
    <ds:schemaRef ds:uri="http://schemas.microsoft.com/office/infopath/2007/PartnerControls"/>
    <ds:schemaRef ds:uri="f302e2f3-3e69-4d5b-86db-1ce8ab851c66"/>
    <ds:schemaRef ds:uri="19b4d1bf-501d-4547-a840-971fd33ea6d1"/>
    <ds:schemaRef ds:uri="03ebade8-e77b-40d0-9430-0fa2d750a6bd"/>
    <ds:schemaRef ds:uri="a67229bb-8411-4564-9252-40b372940766"/>
  </ds:schemaRefs>
</ds:datastoreItem>
</file>

<file path=customXml/itemProps4.xml><?xml version="1.0" encoding="utf-8"?>
<ds:datastoreItem xmlns:ds="http://schemas.openxmlformats.org/officeDocument/2006/customXml" ds:itemID="{72DA4883-3C93-44B9-BA8B-95C1BF854A3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Berekening</vt:lpstr>
      <vt:lpstr>DirectUrl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wimjan</dc:creator>
  <cp:keywords/>
  <dc:description/>
  <cp:lastModifiedBy>Lars Kort</cp:lastModifiedBy>
  <cp:revision>1</cp:revision>
  <dcterms:created xsi:type="dcterms:W3CDTF">2002-10-03T07:48:09Z</dcterms:created>
  <dcterms:modified xsi:type="dcterms:W3CDTF">2024-05-15T15:17:30Z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0x0101007577310F48D9364CBEE7DB816559DFBF</vt:lpwstr>
  </property>
  <property fmtid="{D5CDD505-2E9C-101B-9397-08002B2CF9AE}" pid="3" name="_dlc_DocIdItemGuid">
    <vt:lpwstr>37861552-343e-466e-90a9-6e7c642b32e7</vt:lpwstr>
  </property>
  <property fmtid="{D5CDD505-2E9C-101B-9397-08002B2CF9AE}" pid="4" name="MediaServiceImageTags">
    <vt:lpwstr/>
  </property>
</Properties>
</file>